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400"/>
  </bookViews>
  <sheets>
    <sheet name="Page 1" sheetId="1" r:id="rId1"/>
  </sheets>
  <calcPr calcId="124519"/>
</workbook>
</file>

<file path=xl/calcChain.xml><?xml version="1.0" encoding="utf-8"?>
<calcChain xmlns="http://schemas.openxmlformats.org/spreadsheetml/2006/main">
  <c r="F10" i="1"/>
  <c r="H12"/>
  <c r="M11"/>
  <c r="O11" s="1"/>
  <c r="F9"/>
  <c r="M9" s="1"/>
  <c r="O9" s="1"/>
  <c r="M10"/>
  <c r="N10" s="1"/>
  <c r="S12"/>
  <c r="Q12"/>
  <c r="L12"/>
  <c r="E12"/>
  <c r="K12"/>
  <c r="J12"/>
  <c r="I12"/>
  <c r="G12"/>
  <c r="F12" l="1"/>
  <c r="N11"/>
  <c r="P11" s="1"/>
  <c r="R11" s="1"/>
  <c r="N9"/>
  <c r="P9" s="1"/>
  <c r="R9" s="1"/>
  <c r="O10"/>
  <c r="O12" s="1"/>
  <c r="M12"/>
  <c r="N12" l="1"/>
  <c r="P10"/>
  <c r="R10" s="1"/>
  <c r="P12" l="1"/>
  <c r="R12"/>
</calcChain>
</file>

<file path=xl/sharedStrings.xml><?xml version="1.0" encoding="utf-8"?>
<sst xmlns="http://schemas.openxmlformats.org/spreadsheetml/2006/main" count="160" uniqueCount="54">
  <si>
    <t>Чернігівська районна державна адміністрація</t>
  </si>
  <si>
    <t/>
  </si>
  <si>
    <t/>
  </si>
  <si>
    <t>Голова РДА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</si>
  <si>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</si>
  <si>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</si>
  <si>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</si>
  <si>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</si>
  <si>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</si>
  <si>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</si>
  <si>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за листопад 2021 року</t>
  </si>
  <si>
    <t>за листопад 2021 року</t>
  </si>
  <si>
    <t>23.12.2021   Лист 1</t>
  </si>
  <si>
    <t>23.12.2021   Лист 1</t>
  </si>
  <si>
    <t>№ З/П</t>
  </si>
  <si>
    <t>П. І. Б.</t>
  </si>
  <si>
    <t>Посада</t>
  </si>
  <si>
    <t>№ З/П</t>
  </si>
  <si>
    <t>Посада</t>
  </si>
  <si>
    <t>Дні</t>
  </si>
  <si>
    <t>Оклад</t>
  </si>
  <si>
    <t>Інтенсивність праці</t>
  </si>
  <si>
    <t>Вислуга років</t>
  </si>
  <si>
    <t>Надб.за секретність</t>
  </si>
  <si>
    <t>1</t>
  </si>
  <si>
    <t>Утримано</t>
  </si>
  <si>
    <t>Всього Утримано</t>
  </si>
  <si>
    <t>Всього Нараховано</t>
  </si>
  <si>
    <t>Податок на дохід</t>
  </si>
  <si>
    <t>Військовий збір</t>
  </si>
  <si>
    <t>Всього Утримано</t>
  </si>
  <si>
    <t>Аванс в банк</t>
  </si>
  <si>
    <t>Виплата зарплати</t>
  </si>
  <si>
    <t>Позачергові виплати</t>
  </si>
  <si>
    <t>Кінцеве сальдо</t>
  </si>
  <si>
    <t>23.12.2021   Лист 4</t>
  </si>
  <si>
    <t>23.12.2021   Лист 4</t>
  </si>
  <si>
    <t>ВСЬОГО</t>
  </si>
  <si>
    <t>Нараховано</t>
  </si>
  <si>
    <t>Виплачено</t>
  </si>
  <si>
    <t>Кінцеве сальдо</t>
  </si>
  <si>
    <t>Витяг з розрахунково-платіжна відомість</t>
  </si>
  <si>
    <t>відпускні</t>
  </si>
  <si>
    <t>3</t>
  </si>
  <si>
    <t>Заступник голови</t>
  </si>
  <si>
    <t>І заступнгик голови РДА</t>
  </si>
  <si>
    <t>матеріальна допомога на оздоровлення</t>
  </si>
  <si>
    <t>Крамаренко Сергій Миколайович</t>
  </si>
  <si>
    <t>Лугина Наталія Іванівна</t>
  </si>
  <si>
    <t>2</t>
  </si>
  <si>
    <t>Всього нараховано</t>
  </si>
  <si>
    <t xml:space="preserve">індексація </t>
  </si>
  <si>
    <t>перерахунок</t>
  </si>
  <si>
    <t>за жовтень 2024 року</t>
  </si>
</sst>
</file>

<file path=xl/styles.xml><?xml version="1.0" encoding="utf-8"?>
<styleSheet xmlns="http://schemas.openxmlformats.org/spreadsheetml/2006/main">
  <fonts count="11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sz val="7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horizontal="left" vertical="top" wrapText="1"/>
    </xf>
  </cellStyleXfs>
  <cellXfs count="72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0" fontId="0" fillId="3" borderId="0" xfId="0" applyFill="1">
      <alignment horizontal="left" vertical="top" wrapText="1"/>
    </xf>
    <xf numFmtId="2" fontId="3" fillId="2" borderId="2" xfId="0" applyNumberFormat="1" applyFont="1" applyFill="1" applyBorder="1" applyAlignment="1" applyProtection="1">
      <alignment horizontal="center" vertical="center" wrapText="1" readingOrder="1"/>
    </xf>
    <xf numFmtId="0" fontId="9" fillId="0" borderId="0" xfId="0" applyFont="1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7" fillId="3" borderId="4" xfId="0" applyNumberFormat="1" applyFont="1" applyFill="1" applyBorder="1" applyAlignment="1" applyProtection="1">
      <alignment horizontal="left" vertical="center" wrapText="1" readingOrder="1"/>
    </xf>
    <xf numFmtId="49" fontId="7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left" vertical="center" wrapText="1" readingOrder="1"/>
    </xf>
    <xf numFmtId="49" fontId="7" fillId="2" borderId="4" xfId="0" applyNumberFormat="1" applyFont="1" applyFill="1" applyBorder="1" applyAlignment="1" applyProtection="1">
      <alignment horizontal="left" vertical="center" wrapText="1" readingOrder="1"/>
    </xf>
    <xf numFmtId="49" fontId="7" fillId="3" borderId="4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left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2" fontId="3" fillId="2" borderId="4" xfId="0" applyNumberFormat="1" applyFont="1" applyFill="1" applyBorder="1" applyAlignment="1" applyProtection="1">
      <alignment horizontal="center" vertical="center" wrapText="1" readingOrder="1"/>
    </xf>
    <xf numFmtId="2" fontId="3" fillId="2" borderId="5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3" xfId="0" applyNumberFormat="1" applyFont="1" applyFill="1" applyBorder="1" applyAlignment="1" applyProtection="1">
      <alignment horizontal="left" vertical="center" wrapText="1" readingOrder="1"/>
    </xf>
    <xf numFmtId="49" fontId="8" fillId="2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8" fillId="2" borderId="6" xfId="0" applyNumberFormat="1" applyFont="1" applyFill="1" applyBorder="1" applyAlignment="1" applyProtection="1">
      <alignment horizontal="center" vertical="center" wrapText="1" readingOrder="1"/>
    </xf>
    <xf numFmtId="2" fontId="3" fillId="2" borderId="6" xfId="0" applyNumberFormat="1" applyFont="1" applyFill="1" applyBorder="1" applyAlignment="1" applyProtection="1">
      <alignment horizontal="center" vertical="center" wrapText="1" readingOrder="1"/>
    </xf>
    <xf numFmtId="2" fontId="6" fillId="3" borderId="4" xfId="0" applyNumberFormat="1" applyFont="1" applyFill="1" applyBorder="1" applyAlignment="1" applyProtection="1">
      <alignment horizontal="center" vertical="center" wrapText="1" readingOrder="1"/>
    </xf>
    <xf numFmtId="2" fontId="6" fillId="3" borderId="6" xfId="0" applyNumberFormat="1" applyFont="1" applyFill="1" applyBorder="1" applyAlignment="1" applyProtection="1">
      <alignment horizontal="center" vertical="center" wrapText="1" readingOrder="1"/>
    </xf>
    <xf numFmtId="2" fontId="6" fillId="3" borderId="5" xfId="0" applyNumberFormat="1" applyFont="1" applyFill="1" applyBorder="1" applyAlignment="1" applyProtection="1">
      <alignment horizontal="center" vertical="center" wrapText="1" readingOrder="1"/>
    </xf>
    <xf numFmtId="2" fontId="7" fillId="3" borderId="2" xfId="0" applyNumberFormat="1" applyFont="1" applyFill="1" applyBorder="1" applyAlignment="1" applyProtection="1">
      <alignment horizontal="center" vertical="center" wrapText="1" readingOrder="1"/>
    </xf>
    <xf numFmtId="2" fontId="7" fillId="3" borderId="4" xfId="0" applyNumberFormat="1" applyFont="1" applyFill="1" applyBorder="1" applyAlignment="1" applyProtection="1">
      <alignment horizontal="center" vertical="center" wrapText="1" readingOrder="1"/>
    </xf>
    <xf numFmtId="2" fontId="6" fillId="2" borderId="4" xfId="0" applyNumberFormat="1" applyFont="1" applyFill="1" applyBorder="1" applyAlignment="1" applyProtection="1">
      <alignment horizontal="center" vertical="center" wrapText="1" readingOrder="1"/>
    </xf>
    <xf numFmtId="2" fontId="6" fillId="2" borderId="6" xfId="0" applyNumberFormat="1" applyFont="1" applyFill="1" applyBorder="1" applyAlignment="1" applyProtection="1">
      <alignment horizontal="center" vertical="center" wrapText="1" readingOrder="1"/>
    </xf>
    <xf numFmtId="2" fontId="7" fillId="2" borderId="6" xfId="0" applyNumberFormat="1" applyFont="1" applyFill="1" applyBorder="1" applyAlignment="1" applyProtection="1">
      <alignment horizontal="center" vertical="center" wrapText="1" readingOrder="1"/>
    </xf>
    <xf numFmtId="2" fontId="7" fillId="2" borderId="5" xfId="0" applyNumberFormat="1" applyFont="1" applyFill="1" applyBorder="1" applyAlignment="1" applyProtection="1">
      <alignment horizontal="center" vertical="center" wrapText="1" readingOrder="1"/>
    </xf>
    <xf numFmtId="2" fontId="7" fillId="2" borderId="2" xfId="0" applyNumberFormat="1" applyFont="1" applyFill="1" applyBorder="1" applyAlignment="1" applyProtection="1">
      <alignment horizontal="center" vertical="center" wrapText="1" readingOrder="1"/>
    </xf>
    <xf numFmtId="2" fontId="7" fillId="2" borderId="4" xfId="0" applyNumberFormat="1" applyFont="1" applyFill="1" applyBorder="1" applyAlignment="1" applyProtection="1">
      <alignment horizontal="center" vertical="center" wrapText="1" readingOrder="1"/>
    </xf>
    <xf numFmtId="1" fontId="6" fillId="2" borderId="4" xfId="0" applyNumberFormat="1" applyFont="1" applyFill="1" applyBorder="1" applyAlignment="1" applyProtection="1">
      <alignment horizontal="center" vertical="center" wrapText="1" readingOrder="1"/>
    </xf>
    <xf numFmtId="1" fontId="6" fillId="3" borderId="4" xfId="0" applyNumberFormat="1" applyFont="1" applyFill="1" applyBorder="1" applyAlignment="1" applyProtection="1">
      <alignment horizontal="center" vertical="center" wrapText="1" readingOrder="1"/>
    </xf>
    <xf numFmtId="2" fontId="3" fillId="0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2" fontId="10" fillId="3" borderId="2" xfId="0" applyNumberFormat="1" applyFont="1" applyFill="1" applyBorder="1" applyAlignment="1" applyProtection="1">
      <alignment horizontal="center" vertical="center" wrapText="1" readingOrder="1"/>
    </xf>
    <xf numFmtId="2" fontId="10" fillId="3" borderId="4" xfId="0" applyNumberFormat="1" applyFont="1" applyFill="1" applyBorder="1" applyAlignment="1" applyProtection="1">
      <alignment horizontal="center" vertical="center" wrapText="1" readingOrder="1"/>
    </xf>
    <xf numFmtId="2" fontId="10" fillId="2" borderId="6" xfId="0" applyNumberFormat="1" applyFont="1" applyFill="1" applyBorder="1" applyAlignment="1" applyProtection="1">
      <alignment horizontal="center" vertical="center" wrapText="1" readingOrder="1"/>
    </xf>
    <xf numFmtId="2" fontId="10" fillId="3" borderId="6" xfId="0" applyNumberFormat="1" applyFont="1" applyFill="1" applyBorder="1" applyAlignment="1" applyProtection="1">
      <alignment horizontal="center" vertical="center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49" fontId="3" fillId="2" borderId="4" xfId="0" applyNumberFormat="1" applyFont="1" applyFill="1" applyBorder="1" applyAlignment="1" applyProtection="1">
      <alignment horizontal="left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5" fillId="2" borderId="6" xfId="0" applyNumberFormat="1" applyFont="1" applyFill="1" applyBorder="1" applyAlignment="1" applyProtection="1">
      <alignment horizontal="center" vertical="center" wrapText="1" readingOrder="1"/>
    </xf>
    <xf numFmtId="49" fontId="4" fillId="2" borderId="2" xfId="0" applyNumberFormat="1" applyFont="1" applyFill="1" applyBorder="1" applyAlignment="1" applyProtection="1">
      <alignment horizontal="left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center" vertical="center" wrapText="1" readingOrder="1"/>
    </xf>
    <xf numFmtId="49" fontId="5" fillId="2" borderId="5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8" xfId="0" applyNumberFormat="1" applyFont="1" applyFill="1" applyBorder="1" applyAlignment="1" applyProtection="1">
      <alignment horizontal="center" vertical="center" wrapText="1" readingOrder="1"/>
    </xf>
    <xf numFmtId="49" fontId="5" fillId="2" borderId="7" xfId="0" applyNumberFormat="1" applyFont="1" applyFill="1" applyBorder="1" applyAlignment="1" applyProtection="1">
      <alignment horizontal="center" vertical="center" wrapText="1" readingOrder="1"/>
    </xf>
    <xf numFmtId="49" fontId="5" fillId="2" borderId="9" xfId="0" applyNumberFormat="1" applyFont="1" applyFill="1" applyBorder="1" applyAlignment="1" applyProtection="1">
      <alignment horizontal="center" vertical="center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12"/>
  <sheetViews>
    <sheetView tabSelected="1" workbookViewId="0">
      <selection activeCell="A6" sqref="A6:C6"/>
    </sheetView>
  </sheetViews>
  <sheetFormatPr defaultRowHeight="15"/>
  <cols>
    <col min="1" max="1" width="2.21875" customWidth="1"/>
    <col min="2" max="2" width="12.88671875" customWidth="1"/>
    <col min="3" max="3" width="9.44140625" customWidth="1"/>
    <col min="4" max="4" width="3.33203125" customWidth="1"/>
    <col min="5" max="5" width="6" customWidth="1"/>
    <col min="6" max="6" width="5.44140625" customWidth="1"/>
    <col min="7" max="7" width="5.109375" customWidth="1"/>
    <col min="8" max="8" width="6.21875" customWidth="1"/>
    <col min="9" max="9" width="4.88671875" customWidth="1"/>
    <col min="10" max="10" width="7.33203125" customWidth="1"/>
    <col min="11" max="11" width="5.6640625" customWidth="1"/>
    <col min="12" max="12" width="6.21875" customWidth="1"/>
    <col min="13" max="13" width="6.77734375" customWidth="1"/>
    <col min="14" max="14" width="5.6640625" customWidth="1"/>
    <col min="15" max="15" width="7" customWidth="1"/>
    <col min="16" max="16" width="5.6640625" customWidth="1"/>
    <col min="17" max="17" width="5.44140625" customWidth="1"/>
    <col min="18" max="18" width="5.88671875" customWidth="1"/>
    <col min="19" max="19" width="6.33203125" customWidth="1"/>
  </cols>
  <sheetData>
    <row r="1" spans="1:19" ht="11.45" customHeight="1">
      <c r="B1" s="58" t="s">
        <v>0</v>
      </c>
      <c r="C1" s="58" t="s">
        <v>0</v>
      </c>
      <c r="D1" s="58" t="s">
        <v>0</v>
      </c>
    </row>
    <row r="2" spans="1:19" ht="11.45" customHeight="1">
      <c r="B2" s="58" t="s">
        <v>2</v>
      </c>
      <c r="C2" s="58" t="s">
        <v>1</v>
      </c>
      <c r="D2" s="68"/>
      <c r="E2" s="68" t="s">
        <v>3</v>
      </c>
      <c r="F2" s="68" t="s">
        <v>3</v>
      </c>
      <c r="G2" s="68" t="s">
        <v>3</v>
      </c>
      <c r="H2" s="8"/>
      <c r="I2" s="4"/>
      <c r="J2" s="4"/>
    </row>
    <row r="3" spans="1:19" ht="22.9" customHeight="1">
      <c r="B3" s="58" t="s">
        <v>2</v>
      </c>
      <c r="C3" s="58" t="s">
        <v>2</v>
      </c>
      <c r="D3" s="68"/>
      <c r="E3" s="68" t="s">
        <v>4</v>
      </c>
      <c r="F3" s="68" t="s">
        <v>4</v>
      </c>
      <c r="G3" s="68" t="s">
        <v>4</v>
      </c>
      <c r="H3" s="8"/>
      <c r="I3" s="4"/>
      <c r="J3" s="4"/>
    </row>
    <row r="4" spans="1:19" ht="14.25" customHeight="1">
      <c r="A4" s="65" t="s">
        <v>41</v>
      </c>
      <c r="B4" s="65" t="s">
        <v>6</v>
      </c>
      <c r="C4" s="65" t="s">
        <v>7</v>
      </c>
      <c r="D4" s="65" t="s">
        <v>8</v>
      </c>
      <c r="E4" s="65" t="s">
        <v>9</v>
      </c>
      <c r="F4" s="65" t="s">
        <v>5</v>
      </c>
      <c r="G4" s="65" t="s">
        <v>5</v>
      </c>
      <c r="H4" s="65" t="s">
        <v>5</v>
      </c>
      <c r="I4" s="3"/>
      <c r="J4" s="3"/>
    </row>
    <row r="5" spans="1:19" ht="14.25" customHeight="1">
      <c r="A5" s="65" t="s">
        <v>53</v>
      </c>
      <c r="B5" s="65" t="s">
        <v>11</v>
      </c>
      <c r="C5" s="65" t="s">
        <v>10</v>
      </c>
      <c r="D5" s="65" t="s">
        <v>10</v>
      </c>
      <c r="E5" s="65" t="s">
        <v>10</v>
      </c>
      <c r="F5" s="65" t="s">
        <v>10</v>
      </c>
      <c r="G5" s="65" t="s">
        <v>10</v>
      </c>
      <c r="H5" s="65" t="s">
        <v>10</v>
      </c>
      <c r="I5" s="3"/>
      <c r="J5" s="3"/>
    </row>
    <row r="6" spans="1:19" ht="14.25" customHeight="1">
      <c r="A6" s="58"/>
      <c r="B6" s="58" t="s">
        <v>12</v>
      </c>
      <c r="C6" s="58" t="s">
        <v>13</v>
      </c>
    </row>
    <row r="7" spans="1:19" ht="25.7" customHeight="1">
      <c r="A7" s="64" t="s">
        <v>14</v>
      </c>
      <c r="B7" s="57" t="s">
        <v>15</v>
      </c>
      <c r="C7" s="57" t="s">
        <v>16</v>
      </c>
      <c r="D7" s="69" t="s">
        <v>38</v>
      </c>
      <c r="E7" s="70"/>
      <c r="F7" s="70"/>
      <c r="G7" s="70"/>
      <c r="H7" s="70"/>
      <c r="I7" s="70"/>
      <c r="J7" s="70"/>
      <c r="K7" s="70"/>
      <c r="L7" s="71"/>
      <c r="M7" s="57" t="s">
        <v>50</v>
      </c>
      <c r="N7" s="66" t="s">
        <v>25</v>
      </c>
      <c r="O7" s="67"/>
      <c r="P7" s="66" t="s">
        <v>26</v>
      </c>
      <c r="Q7" s="62" t="s">
        <v>39</v>
      </c>
      <c r="R7" s="63"/>
      <c r="S7" s="63"/>
    </row>
    <row r="8" spans="1:19" ht="69" customHeight="1">
      <c r="A8" s="64" t="s">
        <v>17</v>
      </c>
      <c r="B8" s="57" t="s">
        <v>15</v>
      </c>
      <c r="C8" s="57" t="s">
        <v>18</v>
      </c>
      <c r="D8" s="13" t="s">
        <v>19</v>
      </c>
      <c r="E8" s="13" t="s">
        <v>20</v>
      </c>
      <c r="F8" s="15" t="s">
        <v>21</v>
      </c>
      <c r="G8" s="30" t="s">
        <v>22</v>
      </c>
      <c r="H8" s="48" t="s">
        <v>23</v>
      </c>
      <c r="I8" s="31" t="s">
        <v>42</v>
      </c>
      <c r="J8" s="29" t="s">
        <v>46</v>
      </c>
      <c r="K8" s="47" t="s">
        <v>51</v>
      </c>
      <c r="L8" s="47" t="s">
        <v>52</v>
      </c>
      <c r="M8" s="57" t="s">
        <v>27</v>
      </c>
      <c r="N8" s="13" t="s">
        <v>28</v>
      </c>
      <c r="O8" s="5" t="s">
        <v>29</v>
      </c>
      <c r="P8" s="66" t="s">
        <v>30</v>
      </c>
      <c r="Q8" s="30" t="s">
        <v>31</v>
      </c>
      <c r="R8" s="30" t="s">
        <v>32</v>
      </c>
      <c r="S8" s="30" t="s">
        <v>33</v>
      </c>
    </row>
    <row r="9" spans="1:19" s="10" customFormat="1" ht="23.25" customHeight="1">
      <c r="A9" s="21" t="s">
        <v>24</v>
      </c>
      <c r="B9" s="22" t="s">
        <v>47</v>
      </c>
      <c r="C9" s="17" t="s">
        <v>45</v>
      </c>
      <c r="D9" s="45">
        <v>23</v>
      </c>
      <c r="E9" s="33">
        <v>30150</v>
      </c>
      <c r="F9" s="33">
        <f>E9</f>
        <v>30150</v>
      </c>
      <c r="G9" s="34">
        <v>904.5</v>
      </c>
      <c r="H9" s="34">
        <v>3015</v>
      </c>
      <c r="I9" s="34"/>
      <c r="J9" s="35"/>
      <c r="K9" s="36">
        <v>115.06</v>
      </c>
      <c r="L9" s="37"/>
      <c r="M9" s="9">
        <f>E9+F9+G9+H9+I9+J9+K9+L9</f>
        <v>64334.559999999998</v>
      </c>
      <c r="N9" s="9">
        <f>M9*18%</f>
        <v>11580.220799999999</v>
      </c>
      <c r="O9" s="9">
        <f>M9*1.5%</f>
        <v>965.01839999999993</v>
      </c>
      <c r="P9" s="33">
        <f>N9+O9</f>
        <v>12545.2392</v>
      </c>
      <c r="Q9" s="34">
        <v>25800</v>
      </c>
      <c r="R9" s="34">
        <f>M9-P9-Q9</f>
        <v>25989.320800000001</v>
      </c>
      <c r="S9" s="34"/>
    </row>
    <row r="10" spans="1:19" ht="16.5" customHeight="1">
      <c r="A10" s="16" t="s">
        <v>49</v>
      </c>
      <c r="B10" s="19" t="s">
        <v>48</v>
      </c>
      <c r="C10" s="20" t="s">
        <v>44</v>
      </c>
      <c r="D10" s="44">
        <v>23</v>
      </c>
      <c r="E10" s="38">
        <v>26920</v>
      </c>
      <c r="F10" s="33">
        <f>E10</f>
        <v>26920</v>
      </c>
      <c r="G10" s="39">
        <v>12114</v>
      </c>
      <c r="H10" s="40"/>
      <c r="I10" s="39"/>
      <c r="J10" s="41"/>
      <c r="K10" s="42">
        <v>115.06</v>
      </c>
      <c r="L10" s="43"/>
      <c r="M10" s="9">
        <f>E10+F10+G10+H10+I10+J10+K10+L10</f>
        <v>66069.06</v>
      </c>
      <c r="N10" s="9">
        <f t="shared" ref="N10:N11" si="0">M10*18%</f>
        <v>11892.430799999998</v>
      </c>
      <c r="O10" s="9">
        <f>M10*1.5%</f>
        <v>991.03589999999997</v>
      </c>
      <c r="P10" s="33">
        <f t="shared" ref="P10:P11" si="1">N10+O10</f>
        <v>12883.466699999999</v>
      </c>
      <c r="Q10" s="39">
        <v>26500</v>
      </c>
      <c r="R10" s="34">
        <f>M10-P10-Q10</f>
        <v>26685.5933</v>
      </c>
      <c r="S10" s="39"/>
    </row>
    <row r="11" spans="1:19" ht="18.75" customHeight="1">
      <c r="A11" s="18" t="s">
        <v>43</v>
      </c>
      <c r="B11" s="20"/>
      <c r="C11" s="20" t="s">
        <v>3</v>
      </c>
      <c r="D11" s="44"/>
      <c r="E11" s="38"/>
      <c r="F11" s="33"/>
      <c r="G11" s="39"/>
      <c r="H11" s="40"/>
      <c r="I11" s="40"/>
      <c r="J11" s="41"/>
      <c r="K11" s="42"/>
      <c r="L11" s="38"/>
      <c r="M11" s="49">
        <f>E11+F11+G11+H11+I11+J11+K11+L11</f>
        <v>0</v>
      </c>
      <c r="N11" s="49">
        <f t="shared" si="0"/>
        <v>0</v>
      </c>
      <c r="O11" s="49">
        <f>M11*1.5%</f>
        <v>0</v>
      </c>
      <c r="P11" s="50">
        <f t="shared" si="1"/>
        <v>0</v>
      </c>
      <c r="Q11" s="51"/>
      <c r="R11" s="52">
        <f>M11-P11-Q11</f>
        <v>0</v>
      </c>
      <c r="S11" s="40"/>
    </row>
    <row r="12" spans="1:19" s="12" customFormat="1" ht="14.25" customHeight="1">
      <c r="A12" s="61" t="s">
        <v>37</v>
      </c>
      <c r="B12" s="61" t="s">
        <v>37</v>
      </c>
      <c r="C12" s="28" t="s">
        <v>1</v>
      </c>
      <c r="D12" s="11"/>
      <c r="E12" s="23">
        <f>E9+E10+E11</f>
        <v>57070</v>
      </c>
      <c r="F12" s="24">
        <f>F9+F10+F11</f>
        <v>57070</v>
      </c>
      <c r="G12" s="32">
        <f>G10+G11+G9</f>
        <v>13018.5</v>
      </c>
      <c r="H12" s="32">
        <f>H10+H11+H9</f>
        <v>3015</v>
      </c>
      <c r="I12" s="32">
        <f t="shared" ref="I12:S12" si="2">I9+I10+I11</f>
        <v>0</v>
      </c>
      <c r="J12" s="25">
        <f t="shared" si="2"/>
        <v>0</v>
      </c>
      <c r="K12" s="23">
        <f t="shared" si="2"/>
        <v>230.12</v>
      </c>
      <c r="L12" s="46">
        <f t="shared" si="2"/>
        <v>0</v>
      </c>
      <c r="M12" s="23">
        <f t="shared" si="2"/>
        <v>130403.62</v>
      </c>
      <c r="N12" s="23">
        <f t="shared" si="2"/>
        <v>23472.651599999997</v>
      </c>
      <c r="O12" s="23">
        <f t="shared" si="2"/>
        <v>1956.0542999999998</v>
      </c>
      <c r="P12" s="24">
        <f t="shared" si="2"/>
        <v>25428.705900000001</v>
      </c>
      <c r="Q12" s="32">
        <f t="shared" si="2"/>
        <v>52300</v>
      </c>
      <c r="R12" s="32">
        <f t="shared" si="2"/>
        <v>52674.914100000002</v>
      </c>
      <c r="S12" s="32">
        <f t="shared" si="2"/>
        <v>0</v>
      </c>
    </row>
    <row r="13" spans="1:19" ht="14.25" customHeight="1"/>
    <row r="14" spans="1:19" ht="14.25" customHeight="1"/>
    <row r="15" spans="1:19" ht="14.25" customHeight="1"/>
    <row r="16" spans="1:19" ht="14.25" customHeight="1"/>
    <row r="17" spans="1:2" ht="14.25" customHeight="1"/>
    <row r="18" spans="1:2" ht="14.25" customHeight="1"/>
    <row r="19" spans="1:2" ht="118.5" customHeight="1"/>
    <row r="20" spans="1:2" ht="74.099999999999994" customHeight="1">
      <c r="A20" s="59"/>
      <c r="B20" s="59" t="s">
        <v>34</v>
      </c>
    </row>
    <row r="21" spans="1:2" ht="14.25" customHeight="1">
      <c r="A21" s="55" t="s">
        <v>1</v>
      </c>
      <c r="B21" s="55" t="s">
        <v>1</v>
      </c>
    </row>
    <row r="22" spans="1:2" ht="14.25" customHeight="1">
      <c r="A22" s="55" t="s">
        <v>1</v>
      </c>
      <c r="B22" s="55" t="s">
        <v>1</v>
      </c>
    </row>
    <row r="23" spans="1:2" ht="14.25" customHeight="1">
      <c r="A23" s="55" t="s">
        <v>1</v>
      </c>
      <c r="B23" s="55" t="s">
        <v>1</v>
      </c>
    </row>
    <row r="24" spans="1:2" ht="14.25" customHeight="1">
      <c r="A24" s="55" t="s">
        <v>1</v>
      </c>
      <c r="B24" s="55" t="s">
        <v>1</v>
      </c>
    </row>
    <row r="25" spans="1:2" ht="14.25" customHeight="1">
      <c r="A25" s="55" t="s">
        <v>1</v>
      </c>
      <c r="B25" s="55" t="s">
        <v>1</v>
      </c>
    </row>
    <row r="26" spans="1:2" ht="14.25" customHeight="1">
      <c r="A26" s="55" t="s">
        <v>1</v>
      </c>
      <c r="B26" s="55" t="s">
        <v>1</v>
      </c>
    </row>
    <row r="27" spans="1:2" ht="18.95" customHeight="1">
      <c r="A27" s="55" t="s">
        <v>1</v>
      </c>
      <c r="B27" s="55" t="s">
        <v>1</v>
      </c>
    </row>
    <row r="28" spans="1:2" ht="14.25" customHeight="1">
      <c r="A28" s="55" t="s">
        <v>1</v>
      </c>
      <c r="B28" s="55" t="s">
        <v>1</v>
      </c>
    </row>
    <row r="29" spans="1:2" ht="14.25" customHeight="1">
      <c r="A29" s="55" t="s">
        <v>1</v>
      </c>
      <c r="B29" s="55" t="s">
        <v>1</v>
      </c>
    </row>
    <row r="30" spans="1:2" ht="18.95" customHeight="1">
      <c r="A30" s="55" t="s">
        <v>1</v>
      </c>
      <c r="B30" s="55" t="s">
        <v>1</v>
      </c>
    </row>
    <row r="31" spans="1:2" ht="18.95" customHeight="1">
      <c r="A31" s="55" t="s">
        <v>1</v>
      </c>
      <c r="B31" s="55" t="s">
        <v>1</v>
      </c>
    </row>
    <row r="32" spans="1:2" ht="14.25" customHeight="1">
      <c r="A32" s="55" t="s">
        <v>1</v>
      </c>
      <c r="B32" s="55" t="s">
        <v>1</v>
      </c>
    </row>
    <row r="33" spans="1:10" ht="14.25" customHeight="1">
      <c r="A33" s="55" t="s">
        <v>1</v>
      </c>
      <c r="B33" s="55" t="s">
        <v>1</v>
      </c>
    </row>
    <row r="34" spans="1:10" ht="14.25" customHeight="1">
      <c r="A34" s="55" t="s">
        <v>1</v>
      </c>
      <c r="B34" s="55" t="s">
        <v>1</v>
      </c>
    </row>
    <row r="35" spans="1:10" ht="14.25" customHeight="1">
      <c r="A35" s="55" t="s">
        <v>1</v>
      </c>
      <c r="B35" s="55" t="s">
        <v>1</v>
      </c>
    </row>
    <row r="36" spans="1:10" ht="14.25" customHeight="1">
      <c r="A36" s="55" t="s">
        <v>1</v>
      </c>
      <c r="B36" s="55" t="s">
        <v>1</v>
      </c>
    </row>
    <row r="37" spans="1:10" ht="14.25" customHeight="1">
      <c r="A37" s="55" t="s">
        <v>1</v>
      </c>
      <c r="B37" s="55" t="s">
        <v>1</v>
      </c>
    </row>
    <row r="38" spans="1:10" ht="14.25" customHeight="1">
      <c r="A38" s="55" t="s">
        <v>1</v>
      </c>
      <c r="B38" s="55" t="s">
        <v>1</v>
      </c>
    </row>
    <row r="39" spans="1:10" ht="14.25" customHeight="1">
      <c r="A39" s="55" t="s">
        <v>1</v>
      </c>
      <c r="B39" s="55" t="s">
        <v>1</v>
      </c>
    </row>
    <row r="40" spans="1:10" ht="14.25" customHeight="1">
      <c r="A40" s="55" t="s">
        <v>1</v>
      </c>
      <c r="B40" s="55" t="s">
        <v>1</v>
      </c>
    </row>
    <row r="41" spans="1:10" ht="14.25" customHeight="1">
      <c r="A41" s="55" t="s">
        <v>1</v>
      </c>
      <c r="B41" s="55" t="s">
        <v>1</v>
      </c>
    </row>
    <row r="42" spans="1:10" ht="14.25" customHeight="1">
      <c r="A42" s="55" t="s">
        <v>1</v>
      </c>
      <c r="B42" s="55" t="s">
        <v>1</v>
      </c>
    </row>
    <row r="43" spans="1:10" ht="14.25" customHeight="1">
      <c r="A43" s="55" t="s">
        <v>1</v>
      </c>
      <c r="B43" s="55" t="s">
        <v>1</v>
      </c>
    </row>
    <row r="44" spans="1:10" ht="1.5" customHeight="1"/>
    <row r="45" spans="1:10" ht="14.25" customHeight="1">
      <c r="A45" s="58"/>
      <c r="B45" s="58" t="s">
        <v>35</v>
      </c>
      <c r="C45" s="58" t="s">
        <v>36</v>
      </c>
    </row>
    <row r="46" spans="1:10" ht="25.7" customHeight="1">
      <c r="A46" s="60"/>
      <c r="B46" s="59"/>
      <c r="C46" s="59"/>
      <c r="D46" s="26"/>
      <c r="E46" s="26"/>
      <c r="F46" s="26"/>
      <c r="G46" s="26"/>
      <c r="H46" s="26"/>
      <c r="I46" s="7"/>
      <c r="J46" s="7"/>
    </row>
    <row r="47" spans="1:10" ht="48.6" customHeight="1">
      <c r="A47" s="60"/>
      <c r="B47" s="59"/>
      <c r="C47" s="59"/>
      <c r="D47" s="27"/>
      <c r="E47" s="27"/>
      <c r="F47" s="27"/>
      <c r="G47" s="27"/>
      <c r="H47" s="27"/>
      <c r="I47" s="6"/>
      <c r="J47" s="6"/>
    </row>
    <row r="48" spans="1:10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8.95" customHeight="1"/>
    <row r="62" ht="14.25" customHeight="1"/>
    <row r="63" ht="14.25" customHeight="1"/>
    <row r="64" ht="14.25" customHeight="1"/>
    <row r="65" spans="1:10" ht="14.25" customHeight="1"/>
    <row r="66" spans="1:10" ht="14.25" customHeight="1"/>
    <row r="67" spans="1:10" ht="14.25" customHeight="1"/>
    <row r="68" spans="1:10" ht="15.75" customHeight="1"/>
    <row r="69" spans="1:10" ht="25.7" customHeight="1">
      <c r="A69" s="56"/>
      <c r="B69" s="56"/>
      <c r="C69" s="14"/>
      <c r="D69" s="14"/>
      <c r="E69" s="14"/>
      <c r="F69" s="2"/>
      <c r="G69" s="2"/>
      <c r="H69" s="14"/>
      <c r="I69" s="7"/>
      <c r="J69" s="7"/>
    </row>
    <row r="70" spans="1:10" ht="48.6" customHeight="1">
      <c r="A70" s="57"/>
      <c r="B70" s="57"/>
      <c r="C70" s="13"/>
      <c r="D70" s="13"/>
      <c r="E70" s="13"/>
      <c r="F70" s="1"/>
      <c r="G70" s="1"/>
      <c r="H70" s="13"/>
      <c r="I70" s="6"/>
      <c r="J70" s="6"/>
    </row>
    <row r="71" spans="1:10" ht="14.25" customHeight="1"/>
    <row r="72" spans="1:10" ht="14.25" customHeight="1"/>
    <row r="73" spans="1:10" ht="14.25" customHeight="1"/>
    <row r="74" spans="1:10" ht="14.25" customHeight="1"/>
    <row r="75" spans="1:10" ht="14.25" customHeight="1"/>
    <row r="76" spans="1:10" ht="14.25" customHeight="1"/>
    <row r="77" spans="1:10" ht="14.25" customHeight="1"/>
    <row r="78" spans="1:10" ht="14.25" customHeight="1"/>
    <row r="79" spans="1:10" ht="14.25" customHeight="1"/>
    <row r="80" spans="1:10" ht="14.25" customHeight="1"/>
    <row r="81" spans="1:2" ht="14.25" customHeight="1"/>
    <row r="82" spans="1:2" ht="14.25" customHeight="1"/>
    <row r="83" spans="1:2" ht="14.25" customHeight="1"/>
    <row r="84" spans="1:2" ht="18.95" customHeight="1"/>
    <row r="85" spans="1:2" ht="14.25" customHeight="1"/>
    <row r="86" spans="1:2" ht="14.25" customHeight="1"/>
    <row r="87" spans="1:2" ht="14.25" customHeight="1"/>
    <row r="88" spans="1:2" ht="14.25" customHeight="1"/>
    <row r="89" spans="1:2" ht="14.25" customHeight="1"/>
    <row r="90" spans="1:2" ht="14.25" customHeight="1"/>
    <row r="91" spans="1:2" ht="15.75" customHeight="1"/>
    <row r="92" spans="1:2" ht="74.099999999999994" customHeight="1">
      <c r="A92" s="57" t="s">
        <v>40</v>
      </c>
      <c r="B92" s="57" t="s">
        <v>40</v>
      </c>
    </row>
    <row r="93" spans="1:2" ht="14.25" customHeight="1">
      <c r="A93" s="53" t="s">
        <v>1</v>
      </c>
      <c r="B93" s="53" t="s">
        <v>1</v>
      </c>
    </row>
    <row r="94" spans="1:2" ht="14.25" customHeight="1">
      <c r="A94" s="53" t="s">
        <v>1</v>
      </c>
      <c r="B94" s="53" t="s">
        <v>1</v>
      </c>
    </row>
    <row r="95" spans="1:2" ht="14.25" customHeight="1">
      <c r="A95" s="53" t="s">
        <v>1</v>
      </c>
      <c r="B95" s="53" t="s">
        <v>1</v>
      </c>
    </row>
    <row r="96" spans="1:2" ht="14.25" customHeight="1">
      <c r="A96" s="53" t="s">
        <v>1</v>
      </c>
      <c r="B96" s="53" t="s">
        <v>1</v>
      </c>
    </row>
    <row r="97" spans="1:2" ht="14.25" customHeight="1">
      <c r="A97" s="53" t="s">
        <v>1</v>
      </c>
      <c r="B97" s="53" t="s">
        <v>1</v>
      </c>
    </row>
    <row r="98" spans="1:2" ht="14.25" customHeight="1">
      <c r="A98" s="53" t="s">
        <v>1</v>
      </c>
      <c r="B98" s="53" t="s">
        <v>1</v>
      </c>
    </row>
    <row r="99" spans="1:2" ht="14.25" customHeight="1">
      <c r="A99" s="53" t="s">
        <v>1</v>
      </c>
      <c r="B99" s="53" t="s">
        <v>1</v>
      </c>
    </row>
    <row r="100" spans="1:2" ht="14.25" customHeight="1">
      <c r="A100" s="53" t="s">
        <v>1</v>
      </c>
      <c r="B100" s="53" t="s">
        <v>1</v>
      </c>
    </row>
    <row r="101" spans="1:2" ht="14.25" customHeight="1">
      <c r="A101" s="53" t="s">
        <v>1</v>
      </c>
      <c r="B101" s="53" t="s">
        <v>1</v>
      </c>
    </row>
    <row r="102" spans="1:2" ht="14.25" customHeight="1">
      <c r="A102" s="53" t="s">
        <v>1</v>
      </c>
      <c r="B102" s="53" t="s">
        <v>1</v>
      </c>
    </row>
    <row r="103" spans="1:2" ht="14.25" customHeight="1">
      <c r="A103" s="53" t="s">
        <v>1</v>
      </c>
      <c r="B103" s="53" t="s">
        <v>1</v>
      </c>
    </row>
    <row r="104" spans="1:2" ht="14.25" customHeight="1">
      <c r="A104" s="53" t="s">
        <v>1</v>
      </c>
      <c r="B104" s="53" t="s">
        <v>1</v>
      </c>
    </row>
    <row r="105" spans="1:2" ht="14.25" customHeight="1">
      <c r="A105" s="53" t="s">
        <v>1</v>
      </c>
      <c r="B105" s="53" t="s">
        <v>1</v>
      </c>
    </row>
    <row r="106" spans="1:2" ht="18.95" customHeight="1">
      <c r="A106" s="53" t="s">
        <v>1</v>
      </c>
      <c r="B106" s="53" t="s">
        <v>1</v>
      </c>
    </row>
    <row r="107" spans="1:2" ht="14.25" customHeight="1">
      <c r="A107" s="53" t="s">
        <v>1</v>
      </c>
      <c r="B107" s="53" t="s">
        <v>1</v>
      </c>
    </row>
    <row r="108" spans="1:2" ht="14.25" customHeight="1">
      <c r="A108" s="53" t="s">
        <v>1</v>
      </c>
      <c r="B108" s="53" t="s">
        <v>1</v>
      </c>
    </row>
    <row r="109" spans="1:2" ht="14.25" customHeight="1">
      <c r="A109" s="53" t="s">
        <v>1</v>
      </c>
      <c r="B109" s="53" t="s">
        <v>1</v>
      </c>
    </row>
    <row r="110" spans="1:2" ht="14.25" customHeight="1">
      <c r="A110" s="53" t="s">
        <v>1</v>
      </c>
      <c r="B110" s="53" t="s">
        <v>1</v>
      </c>
    </row>
    <row r="111" spans="1:2" ht="14.25" customHeight="1">
      <c r="A111" s="53" t="s">
        <v>1</v>
      </c>
      <c r="B111" s="53" t="s">
        <v>1</v>
      </c>
    </row>
    <row r="112" spans="1:2" ht="14.25" customHeight="1">
      <c r="A112" s="54" t="s">
        <v>1</v>
      </c>
      <c r="B112" s="54" t="s">
        <v>1</v>
      </c>
    </row>
  </sheetData>
  <mergeCells count="67">
    <mergeCell ref="A4:H4"/>
    <mergeCell ref="A5:H5"/>
    <mergeCell ref="N7:O7"/>
    <mergeCell ref="P7:P8"/>
    <mergeCell ref="D2:G2"/>
    <mergeCell ref="D3:G3"/>
    <mergeCell ref="A6:C6"/>
    <mergeCell ref="C7:C8"/>
    <mergeCell ref="D7:L7"/>
    <mergeCell ref="Q7:S7"/>
    <mergeCell ref="A92:B92"/>
    <mergeCell ref="A93:B93"/>
    <mergeCell ref="A37:B37"/>
    <mergeCell ref="A38:B38"/>
    <mergeCell ref="A29:B29"/>
    <mergeCell ref="A30:B30"/>
    <mergeCell ref="A31:B31"/>
    <mergeCell ref="A32:B32"/>
    <mergeCell ref="A33:B33"/>
    <mergeCell ref="A34:B34"/>
    <mergeCell ref="A35:B35"/>
    <mergeCell ref="B7:B8"/>
    <mergeCell ref="A7:A8"/>
    <mergeCell ref="M7:M8"/>
    <mergeCell ref="B1:D1"/>
    <mergeCell ref="B2:C3"/>
    <mergeCell ref="A94:B94"/>
    <mergeCell ref="A95:B95"/>
    <mergeCell ref="A96:B96"/>
    <mergeCell ref="A12:B1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6:B36"/>
    <mergeCell ref="A97:B97"/>
    <mergeCell ref="A98:B98"/>
    <mergeCell ref="A99:B99"/>
    <mergeCell ref="A100:B100"/>
    <mergeCell ref="A39:B39"/>
    <mergeCell ref="A40:B40"/>
    <mergeCell ref="A41:B41"/>
    <mergeCell ref="A42:B42"/>
    <mergeCell ref="A43:B43"/>
    <mergeCell ref="A69:B69"/>
    <mergeCell ref="A70:B70"/>
    <mergeCell ref="A45:C45"/>
    <mergeCell ref="B46:B47"/>
    <mergeCell ref="A46:A47"/>
    <mergeCell ref="C46:C47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8" max="16383" man="1"/>
    <brk id="43" max="16383" man="1"/>
    <brk id="67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CHADM_BUH</cp:lastModifiedBy>
  <cp:lastPrinted>2024-01-03T06:54:20Z</cp:lastPrinted>
  <dcterms:created xsi:type="dcterms:W3CDTF">2023-04-03T11:42:49Z</dcterms:created>
  <dcterms:modified xsi:type="dcterms:W3CDTF">2024-11-06T13:21:44Z</dcterms:modified>
</cp:coreProperties>
</file>